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20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'фин. результат всего 2020'!$A$1:$C$31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<sst xmlns="http://schemas.openxmlformats.org/spreadsheetml/2006/main" count="51" uniqueCount="32">
  <si>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</si>
  <si>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</si>
  <si>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</si>
  <si>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</si>
  <si>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</si>
  <si>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</si>
  <si>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</si>
  <si>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</si>
  <si>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</si>
  <si>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</si>
  <si>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</si>
  <si>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</si>
  <si>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</si>
  <si>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</si>
  <si>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</si>
  <si>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</si>
  <si>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</si>
  <si>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</si>
  <si>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</si>
  <si>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</si>
  <si>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</si>
  <si>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</si>
  <si>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</si>
  <si>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</si>
  <si>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</si>
  <si>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</si>
  <si>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</si>
  <si>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</si>
  <si>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</si>
  <si>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в пригородном сообщении</t>
  </si>
  <si>
    <t xml:space="preserve">выручка всего </t>
  </si>
  <si>
    <t>Год (отчет 2021)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</si>
</sst>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8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20\&#1055;&#1054;&#1052;&#1045;&#1057;&#1071;&#1063;&#1053;&#1040;&#1071;\2020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0%20&#1075;&#1086;&#1076;&#1072;\12%20&#1084;&#1077;&#1089;&#1103;&#1094;&#1077;&#1074;%202020%20&#1075;&#1086;&#1076;&#1072;\&#1054;&#1048;&#1041;_&#1050;&#1091;&#1079;&#1073;&#1072;&#1089;&#1089;-&#1055;&#1088;&#1080;&#1075;&#1086;&#1088;&#1086;&#1076;_2020_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101;&#1082;&#1086;&#1085;&#1086;&#1084;&#1080;&#1089;&#1090;&#1099;\&#1044;&#1054;&#1050;&#1059;&#1052;&#1045;&#1053;&#1058;&#1040;&#1062;&#1048;&#1071;%202021\&#1055;&#1054;&#1052;&#1045;&#1057;&#1071;&#1063;&#1053;&#1040;&#1071;\2021%20&#1087;&#1086;&#1084;&#1077;&#1089;&#1103;&#1095;&#1085;&#1086;%20&#1086;&#1073;&#1097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1%20&#1075;&#1086;&#1076;&#1072;\12%20&#1084;&#1077;&#1089;&#1103;&#1094;&#1077;&#1074;%202021%20&#1075;&#1086;&#1076;&#1072;\&#1054;&#1048;&#1041;_&#1050;&#1091;&#1079;&#1073;&#1072;&#1089;&#1089;-&#1055;&#1088;&#1080;&#1075;&#1086;&#1088;&#1086;&#1076;_2021_4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"/>
      <sheetName val="11 месяцев 20 "/>
      <sheetName val="декабрь 20"/>
      <sheetName val="2 полугодие 20"/>
      <sheetName val="4 квартал 20"/>
      <sheetName val="12 месяцев 20"/>
      <sheetName val="ВАРИАНТ"/>
      <sheetName val="варианты по ко"/>
      <sheetName val="вариант ко 2"/>
    </sheetNames>
    <sheetDataSet>
      <sheetData sheetId="27">
        <row r="91">
          <cell r="M91">
            <v>38.52962477117595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orm_bex"/>
      <sheetName val="BExRepositorySheet"/>
      <sheetName val="Макрос1"/>
      <sheetName val="Лист1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  <sheetName val="ФП_по_МСФО_МСФО_SA"/>
      <sheetName val="ФП_по_МСФО_МСФО_GA"/>
      <sheetName val="ФП_по_МСФО_МСФО"/>
      <sheetName val="Расчет показателей"/>
      <sheetName val="СП_СХ"/>
      <sheetName val="Резервы_SA"/>
      <sheetName val="ИП"/>
      <sheetName val="Резервы_GA"/>
      <sheetName val="Резервы_"/>
      <sheetName val="ОС_SA"/>
      <sheetName val="ОС_GA"/>
      <sheetName val="О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 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  <sheetDataSet>
      <sheetData sheetId="27">
        <row r="54">
          <cell r="AD54">
            <v>351833.17949999997</v>
          </cell>
        </row>
        <row r="62">
          <cell r="AD62">
            <v>659343.37461</v>
          </cell>
        </row>
        <row r="64">
          <cell r="AI64">
            <v>742135.3419302</v>
          </cell>
        </row>
        <row r="66">
          <cell r="AD66">
            <v>120813.08046000001</v>
          </cell>
        </row>
        <row r="67">
          <cell r="AD67">
            <v>35557.09452</v>
          </cell>
        </row>
        <row r="68">
          <cell r="AD68">
            <v>6863.892849999999</v>
          </cell>
        </row>
        <row r="69">
          <cell r="AD69">
            <v>769.29746</v>
          </cell>
        </row>
        <row r="70">
          <cell r="AD70">
            <v>1381.55129</v>
          </cell>
        </row>
        <row r="71">
          <cell r="AD71">
            <v>4197.090300000001</v>
          </cell>
        </row>
        <row r="72">
          <cell r="AD72">
            <v>11278.69655</v>
          </cell>
        </row>
        <row r="73">
          <cell r="AI73">
            <v>7726.83918</v>
          </cell>
        </row>
        <row r="92">
          <cell r="AD92">
            <v>445134.8945074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или"/>
      <sheetName val="Plan_bex"/>
      <sheetName val="Plan"/>
      <sheetName val="Frmls"/>
      <sheetName val="Bunc"/>
      <sheetName val="Send_data"/>
      <sheetName val="Tech"/>
      <sheetName val="BExRepositorySheet"/>
      <sheetName val="Содержание"/>
      <sheetName val="Контроль"/>
      <sheetName val="Контроль_МСФО"/>
      <sheetName val="БюджПок"/>
      <sheetName val="Продажи"/>
      <sheetName val="Дни"/>
      <sheetName val="Производство"/>
      <sheetName val="Трудовые ресурсы"/>
      <sheetName val="Затраты"/>
      <sheetName val="КВ"/>
      <sheetName val="Запасы"/>
      <sheetName val="ОС_НМА_ДВ"/>
      <sheetName val="ДЗиАП"/>
      <sheetName val="РДЗ"/>
      <sheetName val="КЗиАВ"/>
      <sheetName val="РКЗ"/>
      <sheetName val="Лиз"/>
      <sheetName val="Налоги"/>
      <sheetName val="НП"/>
      <sheetName val="ОНА,_ОНО"/>
      <sheetName val="НДС"/>
      <sheetName val="РБП_ДБП"/>
      <sheetName val="ПАО_ПКО"/>
      <sheetName val="ФВ"/>
      <sheetName val="Проц_уп"/>
      <sheetName val="БФ"/>
      <sheetName val="Акционеры"/>
      <sheetName val="Резервы"/>
      <sheetName val="ТВ"/>
      <sheetName val="Оц_обязательства"/>
      <sheetName val="БДК"/>
      <sheetName val="ПД"/>
      <sheetName val="ПР"/>
      <sheetName val="БДР"/>
      <sheetName val="Р_БДР"/>
      <sheetName val="БДДС"/>
      <sheetName val="БН"/>
      <sheetName val="Баланс"/>
      <sheetName val="26_44_ФП"/>
      <sheetName val="ФП"/>
      <sheetName val="ФСД_ТК"/>
      <sheetName val="ФСД_ИП"/>
      <sheetName val="ФСД_ОС"/>
      <sheetName val="ФСД_Резервы"/>
      <sheetName val="ФСД_Резервы_ВГО"/>
      <sheetName val="ФП_по_МСФО_РСБУ"/>
      <sheetName val="ФСДР"/>
    </sheetNames>
    <sheetDataSet>
      <sheetData sheetId="11">
        <row r="495">
          <cell r="S495">
            <v>388.171</v>
          </cell>
        </row>
        <row r="531">
          <cell r="S531">
            <v>7.727</v>
          </cell>
        </row>
        <row r="558">
          <cell r="S558">
            <v>1.581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1"/>
  <sheetViews>
    <sheetView tabSelected="1" view="pageBreakPreview" zoomScale="80" zoomScaleSheetLayoutView="80" zoomScalePageLayoutView="0" workbookViewId="0" topLeftCell="A1">
      <selection activeCell="B26" sqref="B26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2" t="s">
        <v>27</v>
      </c>
      <c r="B4" s="12"/>
      <c r="C4" s="12"/>
    </row>
    <row r="5" ht="18.75">
      <c r="A5" s="3"/>
    </row>
    <row r="6" spans="1:3" ht="18.75">
      <c r="A6" s="13" t="s">
        <v>28</v>
      </c>
      <c r="B6" s="13"/>
      <c r="C6" s="13"/>
    </row>
    <row r="7" spans="1:3" ht="12.75">
      <c r="A7" s="14" t="s">
        <v>2</v>
      </c>
      <c r="B7" s="14"/>
      <c r="C7" s="14"/>
    </row>
    <row r="8" ht="18.75">
      <c r="A8" s="2"/>
    </row>
    <row r="9" ht="17.25" thickBot="1">
      <c r="A9" s="4"/>
    </row>
    <row r="10" spans="1:3" ht="9.75" customHeight="1">
      <c r="A10" s="15" t="s">
        <v>4</v>
      </c>
      <c r="B10" s="17" t="s">
        <v>5</v>
      </c>
      <c r="C10" s="19" t="s">
        <v>31</v>
      </c>
    </row>
    <row r="11" spans="1:11" ht="49.5" customHeight="1" thickBot="1">
      <c r="A11" s="16"/>
      <c r="B11" s="18"/>
      <c r="C11" s="20"/>
      <c r="K11" s="11">
        <f>'[1]12 месяцев 20'!$M$91</f>
        <v>38.52962477117595</v>
      </c>
    </row>
    <row r="12" spans="1:8" ht="34.5" customHeight="1" thickBot="1">
      <c r="A12" s="5" t="s">
        <v>6</v>
      </c>
      <c r="B12" s="6" t="s">
        <v>7</v>
      </c>
      <c r="C12" s="9">
        <v>390.591</v>
      </c>
      <c r="G12" t="s">
        <v>30</v>
      </c>
      <c r="H12">
        <v>447.73</v>
      </c>
    </row>
    <row r="13" spans="1:7" ht="42.75" customHeight="1" thickBot="1">
      <c r="A13" s="5" t="s">
        <v>8</v>
      </c>
      <c r="B13" s="6" t="s">
        <v>7</v>
      </c>
      <c r="C13" s="9">
        <f>('[3]12 месяцев 21'!$AD$62-'[3]12 месяцев 21'!$AD$54)/1000</f>
        <v>307.5101951100001</v>
      </c>
      <c r="G13" t="s">
        <v>29</v>
      </c>
    </row>
    <row r="14" spans="1:3" ht="19.5" thickBot="1">
      <c r="A14" s="5" t="s">
        <v>9</v>
      </c>
      <c r="B14" s="6" t="s">
        <v>7</v>
      </c>
      <c r="C14" s="9">
        <f>('[3]12 месяцев 21'!$AI$64-'[3]12 месяцев 21'!$AI$73)/1000</f>
        <v>734.4085027502</v>
      </c>
    </row>
    <row r="15" spans="1:3" ht="42.75" customHeight="1" thickBot="1">
      <c r="A15" s="5" t="s">
        <v>10</v>
      </c>
      <c r="B15" s="6" t="s">
        <v>7</v>
      </c>
      <c r="C15" s="9">
        <f>SUM(C16:C23)</f>
        <v>625.9955979374</v>
      </c>
    </row>
    <row r="16" spans="1:11" ht="19.5" thickBot="1">
      <c r="A16" s="5" t="s">
        <v>11</v>
      </c>
      <c r="B16" s="6" t="s">
        <v>7</v>
      </c>
      <c r="C16" s="9">
        <f>'[3]12 месяцев 21'!$AD$66/1000</f>
        <v>120.81308046000001</v>
      </c>
      <c r="D16" s="7">
        <f>C16+C17+C18+C19+C20+C21+C22+C23</f>
        <v>625.9955979374</v>
      </c>
      <c r="E16" s="7">
        <f>C15-D16</f>
        <v>0</v>
      </c>
      <c r="K16">
        <f>'[3]12 месяцев 21'!$AP$104</f>
        <v>0</v>
      </c>
    </row>
    <row r="17" spans="1:3" ht="19.5" thickBot="1">
      <c r="A17" s="5" t="s">
        <v>12</v>
      </c>
      <c r="B17" s="6" t="s">
        <v>7</v>
      </c>
      <c r="C17" s="9">
        <f>'[3]12 месяцев 21'!$AD$67/1000</f>
        <v>35.55709452</v>
      </c>
    </row>
    <row r="18" spans="1:3" ht="19.5" thickBot="1">
      <c r="A18" s="5" t="s">
        <v>13</v>
      </c>
      <c r="B18" s="6" t="s">
        <v>7</v>
      </c>
      <c r="C18" s="9">
        <f>'[3]12 месяцев 21'!$AD$68/1000</f>
        <v>6.863892849999999</v>
      </c>
    </row>
    <row r="19" spans="1:13" ht="19.5" thickBot="1">
      <c r="A19" s="5" t="s">
        <v>14</v>
      </c>
      <c r="B19" s="6" t="s">
        <v>7</v>
      </c>
      <c r="C19" s="9">
        <f>'[3]12 месяцев 21'!$AD$69/1000</f>
        <v>0.76929746</v>
      </c>
      <c r="M19">
        <f>'[4]Затраты'!$X$116</f>
        <v>0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f>'[3]12 месяцев 21'!$AD$70/1000</f>
        <v>1.3815512900000002</v>
      </c>
    </row>
    <row r="22" spans="1:8" ht="19.5" thickBot="1">
      <c r="A22" s="5" t="s">
        <v>17</v>
      </c>
      <c r="B22" s="6" t="s">
        <v>7</v>
      </c>
      <c r="C22" s="9">
        <f>'[3]12 месяцев 21'!$AD$71/1000</f>
        <v>4.197090300000001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f>('[3]12 месяцев 21'!$AD$72+'[3]12 месяцев 21'!$AD$92)/1000</f>
        <v>456.41359105739997</v>
      </c>
    </row>
    <row r="24" spans="1:8" ht="27" customHeight="1" thickBot="1">
      <c r="A24" s="5" t="s">
        <v>19</v>
      </c>
      <c r="B24" s="6" t="s">
        <v>7</v>
      </c>
      <c r="C24" s="9">
        <f>C12-C14</f>
        <v>-343.8175027502</v>
      </c>
      <c r="F24">
        <v>-246.84374370389992</v>
      </c>
      <c r="H24">
        <v>-249.43900000000008</v>
      </c>
    </row>
    <row r="25" spans="1:6" ht="42.75" customHeight="1" thickBot="1">
      <c r="A25" s="5" t="s">
        <v>20</v>
      </c>
      <c r="B25" s="6" t="s">
        <v>7</v>
      </c>
      <c r="C25" s="9">
        <f>C13-C15</f>
        <v>-318.4854028273999</v>
      </c>
      <c r="F25">
        <v>-258.4146194225</v>
      </c>
    </row>
    <row r="26" spans="1:3" ht="25.5" customHeight="1" thickBot="1">
      <c r="A26" s="5" t="s">
        <v>21</v>
      </c>
      <c r="B26" s="6" t="s">
        <v>7</v>
      </c>
      <c r="C26" s="9">
        <f>'[4]БюджПок'!$S$495</f>
        <v>388.171</v>
      </c>
    </row>
    <row r="27" spans="1:11" ht="27" customHeight="1" thickBot="1">
      <c r="A27" s="5" t="s">
        <v>22</v>
      </c>
      <c r="B27" s="6" t="s">
        <v>7</v>
      </c>
      <c r="C27" s="9">
        <f>'[4]БюджПок'!$S$531</f>
        <v>7.727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380.444</v>
      </c>
    </row>
    <row r="29" spans="1:5" ht="31.5" customHeight="1" thickBot="1">
      <c r="A29" s="5" t="s">
        <v>24</v>
      </c>
      <c r="B29" s="6" t="s">
        <v>7</v>
      </c>
      <c r="C29" s="9">
        <f>C28+C24</f>
        <v>36.626497249800025</v>
      </c>
      <c r="E29" s="7"/>
    </row>
    <row r="30" spans="1:3" ht="30" customHeight="1" thickBot="1">
      <c r="A30" s="5" t="s">
        <v>25</v>
      </c>
      <c r="B30" s="6" t="s">
        <v>7</v>
      </c>
      <c r="C30" s="10">
        <f>-'[4]БюджПок'!$S$558</f>
        <v>-1.581</v>
      </c>
    </row>
    <row r="31" spans="1:3" ht="30.75" customHeight="1" thickBot="1">
      <c r="A31" s="5" t="s">
        <v>26</v>
      </c>
      <c r="B31" s="6" t="s">
        <v>7</v>
      </c>
      <c r="C31" s="10">
        <f>C29+C30</f>
        <v>35.04549724980002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Пользователь</cp:lastModifiedBy>
  <cp:lastPrinted>2016-06-27T07:40:49Z</cp:lastPrinted>
  <dcterms:created xsi:type="dcterms:W3CDTF">2011-06-22T02:44:10Z</dcterms:created>
  <dcterms:modified xsi:type="dcterms:W3CDTF">2022-05-11T07:30:26Z</dcterms:modified>
  <cp:category/>
  <cp:version/>
  <cp:contentType/>
  <cp:contentStatus/>
</cp:coreProperties>
</file>